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45" windowWidth="15195" windowHeight="8445"/>
  </bookViews>
  <sheets>
    <sheet name="Bachillerato" sheetId="2" r:id="rId1"/>
  </sheets>
  <calcPr calcId="125725"/>
</workbook>
</file>

<file path=xl/calcChain.xml><?xml version="1.0" encoding="utf-8"?>
<calcChain xmlns="http://schemas.openxmlformats.org/spreadsheetml/2006/main">
  <c r="G50" i="2"/>
  <c r="F50"/>
  <c r="E50"/>
  <c r="D50"/>
  <c r="C50"/>
  <c r="G49"/>
  <c r="F49"/>
  <c r="E49"/>
  <c r="D49"/>
  <c r="C49"/>
  <c r="G48"/>
  <c r="F48"/>
  <c r="E48"/>
  <c r="D48"/>
  <c r="C48"/>
  <c r="G47"/>
  <c r="F47"/>
  <c r="E47"/>
  <c r="D47"/>
  <c r="C47"/>
  <c r="G46"/>
  <c r="F46"/>
  <c r="E46"/>
  <c r="D46"/>
  <c r="C46"/>
  <c r="G45"/>
  <c r="F45"/>
  <c r="E45"/>
  <c r="D45"/>
  <c r="C45"/>
  <c r="G44"/>
  <c r="F44"/>
  <c r="E44"/>
  <c r="D44"/>
  <c r="C44"/>
  <c r="D43"/>
  <c r="C43"/>
  <c r="G42"/>
  <c r="G43" s="1"/>
  <c r="F42"/>
  <c r="E42"/>
  <c r="E43" s="1"/>
  <c r="D42"/>
  <c r="D51" s="1"/>
  <c r="C42"/>
  <c r="G39"/>
  <c r="F39"/>
  <c r="E39"/>
  <c r="D39"/>
  <c r="C39"/>
  <c r="G32"/>
  <c r="F32"/>
  <c r="E32"/>
  <c r="D32"/>
  <c r="C32"/>
  <c r="G26"/>
  <c r="F26"/>
  <c r="E26"/>
  <c r="D26"/>
  <c r="C26"/>
  <c r="G17"/>
  <c r="G18" s="1"/>
  <c r="F17"/>
  <c r="F18" s="1"/>
  <c r="E17"/>
  <c r="E18" s="1"/>
  <c r="D17"/>
  <c r="D18" s="1"/>
  <c r="C17"/>
  <c r="C18" s="1"/>
  <c r="D52" l="1"/>
  <c r="E51"/>
  <c r="E52" s="1"/>
  <c r="F52"/>
  <c r="F51"/>
  <c r="G52"/>
  <c r="C51"/>
  <c r="C52" s="1"/>
  <c r="G51"/>
  <c r="F43"/>
</calcChain>
</file>

<file path=xl/sharedStrings.xml><?xml version="1.0" encoding="utf-8"?>
<sst xmlns="http://schemas.openxmlformats.org/spreadsheetml/2006/main" count="62" uniqueCount="29">
  <si>
    <t>Municipio</t>
  </si>
  <si>
    <t>Alumnos</t>
  </si>
  <si>
    <t>Grupos</t>
  </si>
  <si>
    <t>Docentes</t>
  </si>
  <si>
    <t>Escuelas</t>
  </si>
  <si>
    <t>Ensenada</t>
  </si>
  <si>
    <t>Mexicali</t>
  </si>
  <si>
    <t>Tecate</t>
  </si>
  <si>
    <t>Tijuana</t>
  </si>
  <si>
    <t>Baja California</t>
  </si>
  <si>
    <t>Playas de Rosarito</t>
  </si>
  <si>
    <t>SISTEMA EDUCATIVO ESTATAL</t>
  </si>
  <si>
    <t>Dirección de Planeación, Programación y Presupuesto</t>
  </si>
  <si>
    <t>Departamento de Información y Estadística Educativa</t>
  </si>
  <si>
    <t>Bachiilerato General y Tecnológico por Institución,  2013-2014</t>
  </si>
  <si>
    <t>Institución</t>
  </si>
  <si>
    <t>Alumnos de nuevo ingreso a 1er grado</t>
  </si>
  <si>
    <t xml:space="preserve"> COBACH</t>
  </si>
  <si>
    <t xml:space="preserve"> DGB</t>
  </si>
  <si>
    <t xml:space="preserve"> CECYTE</t>
  </si>
  <si>
    <t xml:space="preserve"> CONALEP</t>
  </si>
  <si>
    <t xml:space="preserve"> DGETA</t>
  </si>
  <si>
    <t xml:space="preserve"> DGETI</t>
  </si>
  <si>
    <t xml:space="preserve"> DGETM</t>
  </si>
  <si>
    <t xml:space="preserve"> PARTICULARES</t>
  </si>
  <si>
    <t>TOTAL</t>
  </si>
  <si>
    <t xml:space="preserve"> PARTICULAR</t>
  </si>
  <si>
    <t>Bachillerato,  Ciclo Escolar 2013-2014</t>
  </si>
  <si>
    <t>Alumnos, Grados, Grupos, Docentes y Escuelas por Institución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</si>
</sst>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color indexed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color indexed="9"/>
      <name val="Tahoma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9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8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9" tint="-0.249977111117893"/>
        <bgColor indexed="0"/>
      </patternFill>
    </fill>
  </fills>
  <borders count="10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6" fillId="5" borderId="1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/>
    </xf>
    <xf numFmtId="3" fontId="7" fillId="0" borderId="2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vertical="center"/>
    </xf>
    <xf numFmtId="3" fontId="8" fillId="4" borderId="2" xfId="1" applyNumberFormat="1" applyFont="1" applyFill="1" applyBorder="1" applyAlignment="1">
      <alignment horizontal="center" vertical="center"/>
    </xf>
    <xf numFmtId="3" fontId="8" fillId="4" borderId="3" xfId="1" applyNumberFormat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left" vertical="center"/>
    </xf>
    <xf numFmtId="3" fontId="9" fillId="3" borderId="2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vertical="center"/>
    </xf>
    <xf numFmtId="3" fontId="9" fillId="2" borderId="5" xfId="1" applyNumberFormat="1" applyFont="1" applyFill="1" applyBorder="1" applyAlignment="1">
      <alignment horizontal="center" vertical="center"/>
    </xf>
    <xf numFmtId="3" fontId="9" fillId="2" borderId="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showGridLines="0" tabSelected="1" workbookViewId="0">
      <selection activeCell="I23" sqref="I23"/>
    </sheetView>
  </sheetViews>
  <sheetFormatPr baseColWidth="10" defaultColWidth="9.85546875" defaultRowHeight="12.75"/>
  <cols>
    <col min="1" max="1" width="15.5703125" style="1" customWidth="1"/>
    <col min="2" max="2" width="14.5703125" style="1" customWidth="1"/>
    <col min="3" max="3" width="17.28515625" style="1" customWidth="1"/>
    <col min="4" max="4" width="12" style="1" customWidth="1"/>
    <col min="5" max="5" width="10.85546875" style="1" customWidth="1"/>
    <col min="6" max="6" width="11.85546875" style="1" customWidth="1"/>
    <col min="7" max="7" width="14" style="1" customWidth="1"/>
    <col min="8" max="16384" width="9.85546875" style="1"/>
  </cols>
  <sheetData>
    <row r="1" spans="1:7">
      <c r="A1" s="20" t="s">
        <v>11</v>
      </c>
      <c r="B1" s="20"/>
      <c r="C1" s="20"/>
      <c r="D1" s="20"/>
      <c r="E1" s="20"/>
      <c r="F1" s="20"/>
      <c r="G1" s="20"/>
    </row>
    <row r="2" spans="1:7">
      <c r="A2" s="20" t="s">
        <v>12</v>
      </c>
      <c r="B2" s="20"/>
      <c r="C2" s="20"/>
      <c r="D2" s="20"/>
      <c r="E2" s="20"/>
      <c r="F2" s="20"/>
      <c r="G2" s="20"/>
    </row>
    <row r="3" spans="1:7">
      <c r="A3" s="20" t="s">
        <v>13</v>
      </c>
      <c r="B3" s="20"/>
      <c r="C3" s="20"/>
      <c r="D3" s="20"/>
      <c r="E3" s="20"/>
      <c r="F3" s="20"/>
      <c r="G3" s="20"/>
    </row>
    <row r="5" spans="1:7" s="2" customFormat="1">
      <c r="A5" s="20" t="s">
        <v>28</v>
      </c>
      <c r="B5" s="20"/>
      <c r="C5" s="20"/>
      <c r="D5" s="20"/>
      <c r="E5" s="20"/>
      <c r="F5" s="20"/>
      <c r="G5" s="20"/>
    </row>
    <row r="6" spans="1:7" s="2" customFormat="1">
      <c r="A6" s="20" t="s">
        <v>27</v>
      </c>
      <c r="B6" s="20"/>
      <c r="C6" s="20"/>
      <c r="D6" s="20"/>
      <c r="E6" s="20"/>
      <c r="F6" s="20"/>
      <c r="G6" s="20"/>
    </row>
    <row r="7" spans="1:7" s="2" customFormat="1" ht="13.5" thickBot="1">
      <c r="A7" s="3"/>
      <c r="B7" s="3"/>
      <c r="C7" s="3"/>
      <c r="D7" s="3"/>
      <c r="E7" s="3"/>
      <c r="F7" s="3"/>
      <c r="G7" s="3"/>
    </row>
    <row r="8" spans="1:7" ht="22.5" customHeight="1" thickTop="1" thickBot="1">
      <c r="A8" s="21" t="s">
        <v>14</v>
      </c>
      <c r="B8" s="22"/>
      <c r="C8" s="22"/>
      <c r="D8" s="22"/>
      <c r="E8" s="22"/>
      <c r="F8" s="22"/>
      <c r="G8" s="23"/>
    </row>
    <row r="9" spans="1:7" ht="41.25" customHeight="1" thickTop="1" thickBot="1">
      <c r="A9" s="4" t="s">
        <v>0</v>
      </c>
      <c r="B9" s="5" t="s">
        <v>15</v>
      </c>
      <c r="C9" s="6" t="s">
        <v>16</v>
      </c>
      <c r="D9" s="5" t="s">
        <v>1</v>
      </c>
      <c r="E9" s="5" t="s">
        <v>2</v>
      </c>
      <c r="F9" s="5" t="s">
        <v>3</v>
      </c>
      <c r="G9" s="7" t="s">
        <v>4</v>
      </c>
    </row>
    <row r="10" spans="1:7" ht="14.25" thickTop="1" thickBot="1">
      <c r="A10" s="24" t="s">
        <v>5</v>
      </c>
      <c r="B10" s="8" t="s">
        <v>17</v>
      </c>
      <c r="C10" s="9">
        <v>2474</v>
      </c>
      <c r="D10" s="9">
        <v>6075</v>
      </c>
      <c r="E10" s="9">
        <v>157</v>
      </c>
      <c r="F10" s="9">
        <v>272</v>
      </c>
      <c r="G10" s="10">
        <v>14</v>
      </c>
    </row>
    <row r="11" spans="1:7" ht="14.25" thickTop="1" thickBot="1">
      <c r="A11" s="24"/>
      <c r="B11" s="8" t="s">
        <v>18</v>
      </c>
      <c r="C11" s="9">
        <v>200</v>
      </c>
      <c r="D11" s="9">
        <v>398</v>
      </c>
      <c r="E11" s="9">
        <v>16</v>
      </c>
      <c r="F11" s="9">
        <v>24</v>
      </c>
      <c r="G11" s="10">
        <v>1</v>
      </c>
    </row>
    <row r="12" spans="1:7" ht="14.25" thickTop="1" thickBot="1">
      <c r="A12" s="24"/>
      <c r="B12" s="8" t="s">
        <v>19</v>
      </c>
      <c r="C12" s="9">
        <v>1596</v>
      </c>
      <c r="D12" s="9">
        <v>3625</v>
      </c>
      <c r="E12" s="9">
        <v>107</v>
      </c>
      <c r="F12" s="9">
        <v>374</v>
      </c>
      <c r="G12" s="10">
        <v>6</v>
      </c>
    </row>
    <row r="13" spans="1:7" ht="14.25" thickTop="1" thickBot="1">
      <c r="A13" s="24"/>
      <c r="B13" s="8" t="s">
        <v>20</v>
      </c>
      <c r="C13" s="9">
        <v>656</v>
      </c>
      <c r="D13" s="9">
        <v>1573</v>
      </c>
      <c r="E13" s="9">
        <v>50</v>
      </c>
      <c r="F13" s="9">
        <v>200</v>
      </c>
      <c r="G13" s="10">
        <v>2</v>
      </c>
    </row>
    <row r="14" spans="1:7" ht="14.25" thickTop="1" thickBot="1">
      <c r="A14" s="24"/>
      <c r="B14" s="8" t="s">
        <v>21</v>
      </c>
      <c r="C14" s="9">
        <v>2047</v>
      </c>
      <c r="D14" s="9">
        <v>2603</v>
      </c>
      <c r="E14" s="9">
        <v>71</v>
      </c>
      <c r="F14" s="9">
        <v>149</v>
      </c>
      <c r="G14" s="10">
        <v>4</v>
      </c>
    </row>
    <row r="15" spans="1:7" ht="14.25" thickTop="1" thickBot="1">
      <c r="A15" s="24"/>
      <c r="B15" s="8" t="s">
        <v>22</v>
      </c>
      <c r="C15" s="9">
        <v>1764</v>
      </c>
      <c r="D15" s="9">
        <v>4300</v>
      </c>
      <c r="E15" s="9">
        <v>103</v>
      </c>
      <c r="F15" s="9">
        <v>198</v>
      </c>
      <c r="G15" s="10">
        <v>4</v>
      </c>
    </row>
    <row r="16" spans="1:7" ht="14.25" thickTop="1" thickBot="1">
      <c r="A16" s="24"/>
      <c r="B16" s="8" t="s">
        <v>23</v>
      </c>
      <c r="C16" s="9">
        <v>592</v>
      </c>
      <c r="D16" s="9">
        <v>1452</v>
      </c>
      <c r="E16" s="9">
        <v>55</v>
      </c>
      <c r="F16" s="9">
        <v>275</v>
      </c>
      <c r="G16" s="10">
        <v>2</v>
      </c>
    </row>
    <row r="17" spans="1:7" ht="14.25" thickTop="1" thickBot="1">
      <c r="A17" s="24"/>
      <c r="B17" s="8" t="s">
        <v>24</v>
      </c>
      <c r="C17" s="9">
        <f>666+48</f>
        <v>714</v>
      </c>
      <c r="D17" s="9">
        <f>149+1883</f>
        <v>2032</v>
      </c>
      <c r="E17" s="9">
        <f>9+82</f>
        <v>91</v>
      </c>
      <c r="F17" s="9">
        <f>23+270</f>
        <v>293</v>
      </c>
      <c r="G17" s="10">
        <f>2+13</f>
        <v>15</v>
      </c>
    </row>
    <row r="18" spans="1:7" ht="14.25" thickTop="1" thickBot="1">
      <c r="A18" s="24"/>
      <c r="B18" s="11" t="s">
        <v>25</v>
      </c>
      <c r="C18" s="12">
        <f>SUM(C10:C17)</f>
        <v>10043</v>
      </c>
      <c r="D18" s="12">
        <f>SUM(D10:D17)</f>
        <v>22058</v>
      </c>
      <c r="E18" s="12">
        <f>SUM(E10:E17)</f>
        <v>650</v>
      </c>
      <c r="F18" s="12">
        <f>SUM(F10:F17)</f>
        <v>1785</v>
      </c>
      <c r="G18" s="13">
        <f>SUM(G10:G17)</f>
        <v>48</v>
      </c>
    </row>
    <row r="19" spans="1:7" ht="14.25" thickTop="1" thickBot="1">
      <c r="A19" s="24" t="s">
        <v>6</v>
      </c>
      <c r="B19" s="8" t="s">
        <v>17</v>
      </c>
      <c r="C19" s="9">
        <v>5507</v>
      </c>
      <c r="D19" s="9">
        <v>14145</v>
      </c>
      <c r="E19" s="9">
        <v>324</v>
      </c>
      <c r="F19" s="9">
        <v>583</v>
      </c>
      <c r="G19" s="10">
        <v>18</v>
      </c>
    </row>
    <row r="20" spans="1:7" ht="14.25" thickTop="1" thickBot="1">
      <c r="A20" s="24"/>
      <c r="B20" s="8" t="s">
        <v>18</v>
      </c>
      <c r="C20" s="9">
        <v>50</v>
      </c>
      <c r="D20" s="9">
        <v>130</v>
      </c>
      <c r="E20" s="9">
        <v>3</v>
      </c>
      <c r="F20" s="9">
        <v>9</v>
      </c>
      <c r="G20" s="10">
        <v>1</v>
      </c>
    </row>
    <row r="21" spans="1:7" ht="14.25" thickTop="1" thickBot="1">
      <c r="A21" s="24"/>
      <c r="B21" s="8" t="s">
        <v>19</v>
      </c>
      <c r="C21" s="9">
        <v>3517</v>
      </c>
      <c r="D21" s="9">
        <v>8297</v>
      </c>
      <c r="E21" s="9">
        <v>226</v>
      </c>
      <c r="F21" s="9">
        <v>837</v>
      </c>
      <c r="G21" s="10">
        <v>21</v>
      </c>
    </row>
    <row r="22" spans="1:7" ht="14.25" thickTop="1" thickBot="1">
      <c r="A22" s="24"/>
      <c r="B22" s="8" t="s">
        <v>20</v>
      </c>
      <c r="C22" s="9">
        <v>1024</v>
      </c>
      <c r="D22" s="9">
        <v>2599</v>
      </c>
      <c r="E22" s="9">
        <v>89</v>
      </c>
      <c r="F22" s="9">
        <v>198</v>
      </c>
      <c r="G22" s="10">
        <v>4</v>
      </c>
    </row>
    <row r="23" spans="1:7" ht="14.25" thickTop="1" thickBot="1">
      <c r="A23" s="24"/>
      <c r="B23" s="8" t="s">
        <v>21</v>
      </c>
      <c r="C23" s="9">
        <v>1372</v>
      </c>
      <c r="D23" s="9">
        <v>1749</v>
      </c>
      <c r="E23" s="9">
        <v>41</v>
      </c>
      <c r="F23" s="9">
        <v>63</v>
      </c>
      <c r="G23" s="10">
        <v>3</v>
      </c>
    </row>
    <row r="24" spans="1:7" ht="14.25" thickTop="1" thickBot="1">
      <c r="A24" s="24"/>
      <c r="B24" s="8" t="s">
        <v>22</v>
      </c>
      <c r="C24" s="9">
        <v>2880</v>
      </c>
      <c r="D24" s="9">
        <v>6632</v>
      </c>
      <c r="E24" s="9">
        <v>158</v>
      </c>
      <c r="F24" s="9">
        <v>605</v>
      </c>
      <c r="G24" s="10">
        <v>8</v>
      </c>
    </row>
    <row r="25" spans="1:7" ht="14.25" thickTop="1" thickBot="1">
      <c r="A25" s="24"/>
      <c r="B25" s="8" t="s">
        <v>24</v>
      </c>
      <c r="C25" s="9">
        <v>2204</v>
      </c>
      <c r="D25" s="9">
        <v>6776</v>
      </c>
      <c r="E25" s="9">
        <v>225</v>
      </c>
      <c r="F25" s="9">
        <v>633</v>
      </c>
      <c r="G25" s="10">
        <v>28</v>
      </c>
    </row>
    <row r="26" spans="1:7" ht="14.25" thickTop="1" thickBot="1">
      <c r="A26" s="24"/>
      <c r="B26" s="11" t="s">
        <v>25</v>
      </c>
      <c r="C26" s="12">
        <f>SUM(C19:C25)</f>
        <v>16554</v>
      </c>
      <c r="D26" s="12">
        <f>SUM(D19:D25)</f>
        <v>40328</v>
      </c>
      <c r="E26" s="12">
        <f>SUM(E19:E25)</f>
        <v>1066</v>
      </c>
      <c r="F26" s="12">
        <f>SUM(F19:F25)</f>
        <v>2928</v>
      </c>
      <c r="G26" s="13">
        <f>SUM(G19:G25)</f>
        <v>83</v>
      </c>
    </row>
    <row r="27" spans="1:7" ht="14.25" thickTop="1" thickBot="1">
      <c r="A27" s="24" t="s">
        <v>7</v>
      </c>
      <c r="B27" s="8" t="s">
        <v>17</v>
      </c>
      <c r="C27" s="9">
        <v>920</v>
      </c>
      <c r="D27" s="9">
        <v>2268</v>
      </c>
      <c r="E27" s="9">
        <v>55</v>
      </c>
      <c r="F27" s="9">
        <v>158</v>
      </c>
      <c r="G27" s="10">
        <v>7</v>
      </c>
    </row>
    <row r="28" spans="1:7" ht="14.25" thickTop="1" thickBot="1">
      <c r="A28" s="24"/>
      <c r="B28" s="8" t="s">
        <v>19</v>
      </c>
      <c r="C28" s="9">
        <v>272</v>
      </c>
      <c r="D28" s="9">
        <v>553</v>
      </c>
      <c r="E28" s="9">
        <v>18</v>
      </c>
      <c r="F28" s="9">
        <v>67</v>
      </c>
      <c r="G28" s="10">
        <v>2</v>
      </c>
    </row>
    <row r="29" spans="1:7" ht="14.25" thickTop="1" thickBot="1">
      <c r="A29" s="24"/>
      <c r="B29" s="8" t="s">
        <v>20</v>
      </c>
      <c r="C29" s="9">
        <v>271</v>
      </c>
      <c r="D29" s="9">
        <v>593</v>
      </c>
      <c r="E29" s="9">
        <v>19</v>
      </c>
      <c r="F29" s="9">
        <v>55</v>
      </c>
      <c r="G29" s="10">
        <v>2</v>
      </c>
    </row>
    <row r="30" spans="1:7" ht="14.25" thickTop="1" thickBot="1">
      <c r="A30" s="24"/>
      <c r="B30" s="8" t="s">
        <v>22</v>
      </c>
      <c r="C30" s="9">
        <v>359</v>
      </c>
      <c r="D30" s="9">
        <v>1040</v>
      </c>
      <c r="E30" s="9">
        <v>21</v>
      </c>
      <c r="F30" s="9">
        <v>70</v>
      </c>
      <c r="G30" s="10">
        <v>2</v>
      </c>
    </row>
    <row r="31" spans="1:7" ht="14.25" thickTop="1" thickBot="1">
      <c r="A31" s="24"/>
      <c r="B31" s="8" t="s">
        <v>26</v>
      </c>
      <c r="C31" s="9">
        <v>23</v>
      </c>
      <c r="D31" s="9">
        <v>58</v>
      </c>
      <c r="E31" s="9">
        <v>6</v>
      </c>
      <c r="F31" s="9">
        <v>22</v>
      </c>
      <c r="G31" s="10">
        <v>2</v>
      </c>
    </row>
    <row r="32" spans="1:7" ht="14.25" thickTop="1" thickBot="1">
      <c r="A32" s="24"/>
      <c r="B32" s="11" t="s">
        <v>25</v>
      </c>
      <c r="C32" s="12">
        <f>SUM(C27:C31)</f>
        <v>1845</v>
      </c>
      <c r="D32" s="12">
        <f>SUM(D27:D31)</f>
        <v>4512</v>
      </c>
      <c r="E32" s="12">
        <f>SUM(E27:E31)</f>
        <v>119</v>
      </c>
      <c r="F32" s="12">
        <f>SUM(F27:F31)</f>
        <v>372</v>
      </c>
      <c r="G32" s="13">
        <f>SUM(G27:G31)</f>
        <v>15</v>
      </c>
    </row>
    <row r="33" spans="1:7" ht="14.25" thickTop="1" thickBot="1">
      <c r="A33" s="24" t="s">
        <v>8</v>
      </c>
      <c r="B33" s="8" t="s">
        <v>17</v>
      </c>
      <c r="C33" s="9">
        <v>4153</v>
      </c>
      <c r="D33" s="9">
        <v>10948</v>
      </c>
      <c r="E33" s="9">
        <v>236</v>
      </c>
      <c r="F33" s="9">
        <v>400</v>
      </c>
      <c r="G33" s="10">
        <v>12</v>
      </c>
    </row>
    <row r="34" spans="1:7" ht="14.25" thickTop="1" thickBot="1">
      <c r="A34" s="24"/>
      <c r="B34" s="8" t="s">
        <v>18</v>
      </c>
      <c r="C34" s="9">
        <v>1630</v>
      </c>
      <c r="D34" s="9">
        <v>4983</v>
      </c>
      <c r="E34" s="9">
        <v>102</v>
      </c>
      <c r="F34" s="9">
        <v>183</v>
      </c>
      <c r="G34" s="10">
        <v>1</v>
      </c>
    </row>
    <row r="35" spans="1:7" ht="14.25" thickTop="1" thickBot="1">
      <c r="A35" s="24"/>
      <c r="B35" s="8" t="s">
        <v>19</v>
      </c>
      <c r="C35" s="9">
        <v>5696</v>
      </c>
      <c r="D35" s="9">
        <v>13298</v>
      </c>
      <c r="E35" s="9">
        <v>353</v>
      </c>
      <c r="F35" s="9">
        <v>1095</v>
      </c>
      <c r="G35" s="10">
        <v>21</v>
      </c>
    </row>
    <row r="36" spans="1:7" ht="14.25" thickTop="1" thickBot="1">
      <c r="A36" s="24"/>
      <c r="B36" s="8" t="s">
        <v>20</v>
      </c>
      <c r="C36" s="9">
        <v>1220</v>
      </c>
      <c r="D36" s="9">
        <v>3162</v>
      </c>
      <c r="E36" s="9">
        <v>85</v>
      </c>
      <c r="F36" s="9">
        <v>159</v>
      </c>
      <c r="G36" s="10">
        <v>4</v>
      </c>
    </row>
    <row r="37" spans="1:7" ht="14.25" thickTop="1" thickBot="1">
      <c r="A37" s="24"/>
      <c r="B37" s="8" t="s">
        <v>22</v>
      </c>
      <c r="C37" s="9">
        <v>4521</v>
      </c>
      <c r="D37" s="9">
        <v>11651</v>
      </c>
      <c r="E37" s="9">
        <v>240</v>
      </c>
      <c r="F37" s="9">
        <v>787</v>
      </c>
      <c r="G37" s="10">
        <v>14</v>
      </c>
    </row>
    <row r="38" spans="1:7" ht="14.25" thickTop="1" thickBot="1">
      <c r="A38" s="24"/>
      <c r="B38" s="8" t="s">
        <v>26</v>
      </c>
      <c r="C38" s="9">
        <v>6986</v>
      </c>
      <c r="D38" s="9">
        <v>15902</v>
      </c>
      <c r="E38" s="9">
        <v>577</v>
      </c>
      <c r="F38" s="9">
        <v>1531</v>
      </c>
      <c r="G38" s="10">
        <v>93</v>
      </c>
    </row>
    <row r="39" spans="1:7" ht="14.25" thickTop="1" thickBot="1">
      <c r="A39" s="24"/>
      <c r="B39" s="11" t="s">
        <v>25</v>
      </c>
      <c r="C39" s="12">
        <f>SUM(C33:C38)</f>
        <v>24206</v>
      </c>
      <c r="D39" s="12">
        <f>SUM(D33:D38)</f>
        <v>59944</v>
      </c>
      <c r="E39" s="12">
        <f>SUM(E33:E38)</f>
        <v>1593</v>
      </c>
      <c r="F39" s="12">
        <f>SUM(F33:F38)</f>
        <v>4155</v>
      </c>
      <c r="G39" s="13">
        <f>SUM(G33:G38)</f>
        <v>145</v>
      </c>
    </row>
    <row r="40" spans="1:7" ht="14.25" thickTop="1" thickBot="1">
      <c r="A40" s="24" t="s">
        <v>10</v>
      </c>
      <c r="B40" s="8" t="s">
        <v>17</v>
      </c>
      <c r="C40" s="9">
        <v>1220</v>
      </c>
      <c r="D40" s="9">
        <v>3308</v>
      </c>
      <c r="E40" s="9">
        <v>76</v>
      </c>
      <c r="F40" s="9">
        <v>140</v>
      </c>
      <c r="G40" s="10">
        <v>4</v>
      </c>
    </row>
    <row r="41" spans="1:7" ht="14.25" thickTop="1" thickBot="1">
      <c r="A41" s="24"/>
      <c r="B41" s="8" t="s">
        <v>19</v>
      </c>
      <c r="C41" s="9">
        <v>553</v>
      </c>
      <c r="D41" s="9">
        <v>1138</v>
      </c>
      <c r="E41" s="9">
        <v>34</v>
      </c>
      <c r="F41" s="9">
        <v>112</v>
      </c>
      <c r="G41" s="10">
        <v>4</v>
      </c>
    </row>
    <row r="42" spans="1:7" ht="14.25" thickTop="1" thickBot="1">
      <c r="A42" s="24"/>
      <c r="B42" s="8" t="s">
        <v>26</v>
      </c>
      <c r="C42" s="9">
        <f>266+64</f>
        <v>330</v>
      </c>
      <c r="D42" s="9">
        <f>457+176</f>
        <v>633</v>
      </c>
      <c r="E42" s="9">
        <f>21+8</f>
        <v>29</v>
      </c>
      <c r="F42" s="9">
        <f>63+20</f>
        <v>83</v>
      </c>
      <c r="G42" s="10">
        <f>6+2</f>
        <v>8</v>
      </c>
    </row>
    <row r="43" spans="1:7" ht="14.25" thickTop="1" thickBot="1">
      <c r="A43" s="24"/>
      <c r="B43" s="11" t="s">
        <v>25</v>
      </c>
      <c r="C43" s="12">
        <f>SUM(C40:C42)</f>
        <v>2103</v>
      </c>
      <c r="D43" s="12">
        <f>SUM(D40:D42)</f>
        <v>5079</v>
      </c>
      <c r="E43" s="12">
        <f>SUM(E40:E42)</f>
        <v>139</v>
      </c>
      <c r="F43" s="12">
        <f>SUM(F40:F42)</f>
        <v>335</v>
      </c>
      <c r="G43" s="13">
        <f>SUM(G40:G42)</f>
        <v>16</v>
      </c>
    </row>
    <row r="44" spans="1:7" ht="14.25" thickTop="1" thickBot="1">
      <c r="A44" s="25" t="s">
        <v>9</v>
      </c>
      <c r="B44" s="14" t="s">
        <v>17</v>
      </c>
      <c r="C44" s="15">
        <f>+C40+C33+C27+C19+C10</f>
        <v>14274</v>
      </c>
      <c r="D44" s="15">
        <f>+D40+D33+D27+D19+D10</f>
        <v>36744</v>
      </c>
      <c r="E44" s="15">
        <f>+E40+E33+E27+E19+E10</f>
        <v>848</v>
      </c>
      <c r="F44" s="15">
        <f>+F40+F33+F27+F19+F10</f>
        <v>1553</v>
      </c>
      <c r="G44" s="16">
        <f>+G40+G33+G27+G19+G10</f>
        <v>55</v>
      </c>
    </row>
    <row r="45" spans="1:7" ht="14.25" thickTop="1" thickBot="1">
      <c r="A45" s="25"/>
      <c r="B45" s="14" t="s">
        <v>18</v>
      </c>
      <c r="C45" s="15">
        <f>+C34+C20+C11</f>
        <v>1880</v>
      </c>
      <c r="D45" s="15">
        <f>+D34+D20+D11</f>
        <v>5511</v>
      </c>
      <c r="E45" s="15">
        <f>+E34+E20+E11</f>
        <v>121</v>
      </c>
      <c r="F45" s="15">
        <f>+F34+F20+F11</f>
        <v>216</v>
      </c>
      <c r="G45" s="16">
        <f>+G34+G20+G11</f>
        <v>3</v>
      </c>
    </row>
    <row r="46" spans="1:7" ht="14.25" thickTop="1" thickBot="1">
      <c r="A46" s="25"/>
      <c r="B46" s="14" t="s">
        <v>19</v>
      </c>
      <c r="C46" s="15">
        <f>+C41+C35+C28+C21+C12</f>
        <v>11634</v>
      </c>
      <c r="D46" s="15">
        <f>+D41+D35+D28+D21+D12</f>
        <v>26911</v>
      </c>
      <c r="E46" s="15">
        <f>+E41+E35+E28+E21+E12</f>
        <v>738</v>
      </c>
      <c r="F46" s="15">
        <f>+F41+F35+F28+F21+F12</f>
        <v>2485</v>
      </c>
      <c r="G46" s="16">
        <f>+G41+G35+G28+G21+G12</f>
        <v>54</v>
      </c>
    </row>
    <row r="47" spans="1:7" ht="14.25" thickTop="1" thickBot="1">
      <c r="A47" s="25"/>
      <c r="B47" s="14" t="s">
        <v>20</v>
      </c>
      <c r="C47" s="15">
        <f>+C36+C29+C22+C13</f>
        <v>3171</v>
      </c>
      <c r="D47" s="15">
        <f>+D36+D29+D22+D13</f>
        <v>7927</v>
      </c>
      <c r="E47" s="15">
        <f>+E36+E29+E22+E13</f>
        <v>243</v>
      </c>
      <c r="F47" s="15">
        <f>+F36+F29+F22+F13</f>
        <v>612</v>
      </c>
      <c r="G47" s="16">
        <f>+G36+G29+G22+G13</f>
        <v>12</v>
      </c>
    </row>
    <row r="48" spans="1:7" ht="14.25" thickTop="1" thickBot="1">
      <c r="A48" s="25"/>
      <c r="B48" s="14" t="s">
        <v>21</v>
      </c>
      <c r="C48" s="15">
        <f>+C23+C14</f>
        <v>3419</v>
      </c>
      <c r="D48" s="15">
        <f>+D23+D14</f>
        <v>4352</v>
      </c>
      <c r="E48" s="15">
        <f>+E23+E14</f>
        <v>112</v>
      </c>
      <c r="F48" s="15">
        <f>+F23+F14</f>
        <v>212</v>
      </c>
      <c r="G48" s="16">
        <f>+G23+G14</f>
        <v>7</v>
      </c>
    </row>
    <row r="49" spans="1:7" ht="14.25" thickTop="1" thickBot="1">
      <c r="A49" s="25"/>
      <c r="B49" s="14" t="s">
        <v>22</v>
      </c>
      <c r="C49" s="15">
        <f>+C37+C30+C24+C15</f>
        <v>9524</v>
      </c>
      <c r="D49" s="15">
        <f>+D37+D30+D24+D15</f>
        <v>23623</v>
      </c>
      <c r="E49" s="15">
        <f>+E37+E30+E24+E15</f>
        <v>522</v>
      </c>
      <c r="F49" s="15">
        <f>+F37+F30+F24+F15</f>
        <v>1660</v>
      </c>
      <c r="G49" s="16">
        <f>+G37+G30+G24+G15</f>
        <v>28</v>
      </c>
    </row>
    <row r="50" spans="1:7" ht="14.25" thickTop="1" thickBot="1">
      <c r="A50" s="25"/>
      <c r="B50" s="14" t="s">
        <v>23</v>
      </c>
      <c r="C50" s="15">
        <f>+C16</f>
        <v>592</v>
      </c>
      <c r="D50" s="15">
        <f>+D16</f>
        <v>1452</v>
      </c>
      <c r="E50" s="15">
        <f>+E16</f>
        <v>55</v>
      </c>
      <c r="F50" s="15">
        <f>+F16</f>
        <v>275</v>
      </c>
      <c r="G50" s="16">
        <f>+G16</f>
        <v>2</v>
      </c>
    </row>
    <row r="51" spans="1:7" ht="14.25" thickTop="1" thickBot="1">
      <c r="A51" s="25"/>
      <c r="B51" s="14" t="s">
        <v>24</v>
      </c>
      <c r="C51" s="15">
        <f>+C42+C38+C31+C25+C17</f>
        <v>10257</v>
      </c>
      <c r="D51" s="15">
        <f>+D42+D38+D31+D25+D17</f>
        <v>25401</v>
      </c>
      <c r="E51" s="15">
        <f>+E42+E38+E31+E25+E17</f>
        <v>928</v>
      </c>
      <c r="F51" s="15">
        <f>+F42+F38+F31+F25+F17</f>
        <v>2562</v>
      </c>
      <c r="G51" s="16">
        <f>+G42+G38+G31+G25+G17</f>
        <v>146</v>
      </c>
    </row>
    <row r="52" spans="1:7" ht="14.25" thickTop="1" thickBot="1">
      <c r="A52" s="26"/>
      <c r="B52" s="17" t="s">
        <v>25</v>
      </c>
      <c r="C52" s="18">
        <f>SUM(C44:C51)</f>
        <v>54751</v>
      </c>
      <c r="D52" s="18">
        <f>SUM(D44:D51)</f>
        <v>131921</v>
      </c>
      <c r="E52" s="18">
        <f>SUM(E44:E51)</f>
        <v>3567</v>
      </c>
      <c r="F52" s="18">
        <f>SUM(F44:F51)</f>
        <v>9575</v>
      </c>
      <c r="G52" s="19">
        <f>SUM(G44:G51)</f>
        <v>307</v>
      </c>
    </row>
    <row r="53" spans="1:7" ht="13.5" thickTop="1"/>
  </sheetData>
  <mergeCells count="12">
    <mergeCell ref="A40:A43"/>
    <mergeCell ref="A44:A52"/>
    <mergeCell ref="A1:G1"/>
    <mergeCell ref="A2:G2"/>
    <mergeCell ref="A3:G3"/>
    <mergeCell ref="A5:G5"/>
    <mergeCell ref="A6:G6"/>
    <mergeCell ref="A8:G8"/>
    <mergeCell ref="A10:A18"/>
    <mergeCell ref="A19:A26"/>
    <mergeCell ref="A27:A32"/>
    <mergeCell ref="A33:A39"/>
  </mergeCells>
  <printOptions horizontalCentered="1"/>
  <pageMargins left="0.78740157480314965" right="0.6" top="0.98425196850393704" bottom="0.98425196850393704" header="0" footer="0"/>
  <pageSetup scale="8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Bachillerato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2014-03-05T20:57:24Z</cp:lastPrinted>
  <dcterms:created xsi:type="dcterms:W3CDTF">2010-01-06T21:12:12Z</dcterms:created>
  <dcterms:modified xsi:type="dcterms:W3CDTF">2014-03-05T23:12:38Z</dcterms:modified>
</cp:coreProperties>
</file>